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ab88d1b84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67f8e65bdd8c454b"/>
    <x:sheet xmlns:r="http://schemas.openxmlformats.org/officeDocument/2006/relationships" name="Inputs" sheetId="2" r:id="R9429e976b79749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(&quot;$&quot;#,##0);&quot;-&quot;"/>
    <x:numFmt numFmtId="201" formatCode="&quot;$&quot;#,##0.00"/>
    <x:numFmt numFmtId="202" formatCode="0.0%;(0.0%);&quot;-&quot;"/>
    <x:numFmt numFmtId="203" formatCode="#,##0.00;(#,##0.00);&quot;-&quot;"/>
  </x:numFmts>
  <x:fonts count="5">
    <x:font>
      <x:sz val="11"/>
      <x:name val="Carlito"/>
    </x:font>
    <x:font>
      <x:sz val="10"/>
      <x:color rgb="FF111827"/>
      <x:name val="Arial"/>
    </x:font>
    <x:font>
      <x:b/>
      <x:sz val="15"/>
      <x:color rgb="FF111827"/>
      <x:name val="Arial"/>
    </x:font>
    <x:font>
      <x:b/>
      <x:sz val="10"/>
      <x:color rgb="FFFFFFFF"/>
      <x:name val="Arial"/>
    </x:font>
    <x:font>
      <x:sz val="10"/>
      <x:color rgb="FF1661B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1d801f07544a3" /><Relationship Type="http://schemas.openxmlformats.org/officeDocument/2006/relationships/theme" Target="/xl/theme/theme1.xml" Id="Ree8a2b7d7c8049d9" /><Relationship Type="http://schemas.openxmlformats.org/officeDocument/2006/relationships/sharedStrings" Target="/xl/sharedStrings.xml" Id="R3cb9fc9106154c3f" /><Relationship Type="http://schemas.openxmlformats.org/officeDocument/2006/relationships/worksheet" Target="/xl/worksheets/sheet1.xml" Id="R67f8e65bdd8c454b" /><Relationship Type="http://schemas.openxmlformats.org/officeDocument/2006/relationships/worksheet" Target="/xl/worksheets/sheet2.xml" Id="R9429e976b79749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9"/>
  </x:sheetPr>
  <x:sheetViews>
    <x:sheetView showGridLines="0" workbookViewId="0"/>
  </x:sheetViews>
  <x:sheetFormatPr defaultRowHeight="15"/>
  <x:cols>
    <x:col min="2" max="2" width="58" hidden="0" customWidth="1"/>
    <x:col min="3" max="3" width="21" hidden="0" customWidth="1"/>
  </x:cols>
  <x:sheetData>
    <x:row r="2">
      <x:c r="B2" s="3" t="str">
        <x:v>Ad tech total cost of ownership</x:v>
      </x:c>
      <x:c r="C2" s="2"/>
    </x:row>
    <x:row r="3">
      <x:c r="B3" s="2" t="str">
        <x:v>October 17, 2026. Illustrative model. Edit inputs and check sources.</x:v>
      </x:c>
      <x:c r="C3" s="2"/>
    </x:row>
    <x:row r="4">
      <x:c r="B4" s="2"/>
      <x:c r="C4" s="2"/>
    </x:row>
    <x:row r="5" ht="25" customHeight="1">
      <x:c r="B5" s="5" t="str">
        <x:v>Calculated result</x:v>
      </x:c>
      <x:c r="C5" s="5" t="str">
        <x:v>Value</x:v>
      </x:c>
    </x:row>
    <x:row r="6">
      <x:c r="B6" s="2" t="str">
        <x:v>Annual data and add-on fees</x:v>
      </x:c>
      <x:c r="C6" s="12" t="n">
        <x:f>Inputs!$B$6*Inputs!$B$12</x:f>
        <x:v>2500000</x:v>
      </x:c>
    </x:row>
    <x:row r="7">
      <x:c r="B7" s="2" t="str">
        <x:v>Annual supply-side fee line</x:v>
      </x:c>
      <x:c r="C7" s="12" t="n">
        <x:f>Inputs!$B$6*Inputs!$B$13</x:f>
        <x:v>2000000</x:v>
      </x:c>
    </x:row>
    <x:row r="8">
      <x:c r="B8" s="2" t="str">
        <x:v>Annual rented platform fees</x:v>
      </x:c>
      <x:c r="C8" s="12" t="n">
        <x:f>Inputs!$B$6*Inputs!$B$7</x:f>
        <x:v>5400000</x:v>
      </x:c>
    </x:row>
    <x:row r="9">
      <x:c r="B9" s="2" t="str">
        <x:v>Annual white-label platform fees</x:v>
      </x:c>
      <x:c r="C9" s="12" t="n">
        <x:f>MAX(Inputs!$B$6*Inputs!$B$8,Inputs!$B$9)</x:f>
        <x:v>2500000</x:v>
      </x:c>
    </x:row>
    <x:row r="10">
      <x:c r="B10" s="2" t="str">
        <x:v>Annual rented-model staff</x:v>
      </x:c>
      <x:c r="C10" s="12" t="n">
        <x:f>Inputs!$B$16*Inputs!$B$14*Inputs!$B$15</x:f>
        <x:v>353548</x:v>
      </x:c>
    </x:row>
    <x:row r="11">
      <x:c r="B11" s="2" t="str">
        <x:v>Annual white-label staff</x:v>
      </x:c>
      <x:c r="C11" s="12" t="n">
        <x:f>Inputs!$B$17*Inputs!$B$14*Inputs!$B$15</x:f>
        <x:v>707096</x:v>
      </x:c>
    </x:row>
    <x:row r="12">
      <x:c r="B12" s="2" t="str">
        <x:v>Annual owned-model staff</x:v>
      </x:c>
      <x:c r="C12" s="12" t="n">
        <x:f>Inputs!$B$18*Inputs!$B$14*Inputs!$B$15</x:f>
        <x:v>1060644</x:v>
      </x:c>
    </x:row>
    <x:row r="13">
      <x:c r="B13" s="2" t="str">
        <x:v>Rented migration cost</x:v>
      </x:c>
      <x:c r="C13" s="12" t="n">
        <x:f>Inputs!$B$19*Inputs!$B$14*Inputs!$B$15/12</x:f>
        <x:v>0</x:v>
      </x:c>
    </x:row>
    <x:row r="14">
      <x:c r="B14" s="2" t="str">
        <x:v>White-label migration cost</x:v>
      </x:c>
      <x:c r="C14" s="12" t="n">
        <x:f>Inputs!$B$20*Inputs!$B$14*Inputs!$B$15/12+Inputs!$B$22*$C$8/12</x:f>
        <x:v>494193.5</x:v>
      </x:c>
    </x:row>
    <x:row r="15">
      <x:c r="B15" s="2" t="str">
        <x:v>Owned migration cost</x:v>
      </x:c>
      <x:c r="C15" s="12" t="n">
        <x:f>Inputs!$B$21*Inputs!$B$14*Inputs!$B$15/12+Inputs!$B$23*$C$8/12</x:f>
        <x:v>1076774</x:v>
      </x:c>
    </x:row>
    <x:row r="16">
      <x:c r="B16" s="2" t="str">
        <x:v>Annual rented run rate</x:v>
      </x:c>
      <x:c r="C16" s="12" t="n">
        <x:f>$C$8+$C$6+$C$7+$C$10</x:f>
        <x:v>10253548</x:v>
      </x:c>
    </x:row>
    <x:row r="17">
      <x:c r="B17" s="2" t="str">
        <x:v>Annual white-label run rate</x:v>
      </x:c>
      <x:c r="C17" s="12" t="n">
        <x:f>$C$9+$C$6+$C$7+$C$11+Inputs!$B$10</x:f>
        <x:v>7707096</x:v>
      </x:c>
    </x:row>
    <x:row r="18">
      <x:c r="B18" s="2" t="str">
        <x:v>Annual owned run rate</x:v>
      </x:c>
      <x:c r="C18" s="12" t="n">
        <x:f>$C$6+$C$7+$C$12+Inputs!$B$11+Inputs!$B$24</x:f>
        <x:v>6132644</x:v>
      </x:c>
    </x:row>
    <x:row r="19">
      <x:c r="B19" s="2" t="str">
        <x:v>Rented annual cost with amortized migration</x:v>
      </x:c>
      <x:c r="C19" s="12" t="n">
        <x:f>$C$16+$C$13/Inputs!$B$25</x:f>
        <x:v>10253548</x:v>
      </x:c>
    </x:row>
    <x:row r="20">
      <x:c r="B20" s="2" t="str">
        <x:v>White-label annual cost with amortized migration</x:v>
      </x:c>
      <x:c r="C20" s="12" t="n">
        <x:f>$C$17+$C$14/Inputs!$B$25</x:f>
        <x:v>7871827.166666667</x:v>
      </x:c>
    </x:row>
    <x:row r="21">
      <x:c r="B21" s="2" t="str">
        <x:v>Owned annual cost with amortized migration</x:v>
      </x:c>
      <x:c r="C21" s="12" t="n">
        <x:f>$C$18+$C$15/Inputs!$B$25</x:f>
        <x:v>6491568.666666667</x:v>
      </x:c>
    </x:row>
    <x:row r="22">
      <x:c r="B22" s="2" t="str">
        <x:v>Rented exit provision</x:v>
      </x:c>
      <x:c r="C22" s="12" t="n">
        <x:f>Inputs!$B$26*Inputs!$B$14*Inputs!$B$15/12+Inputs!$B$27*$C$8/12</x:f>
        <x:v>1364731.1666666667</x:v>
      </x:c>
    </x:row>
    <x:row r="23">
      <x:c r="B23" s="2" t="str">
        <x:v>White-label exit provision</x:v>
      </x:c>
      <x:c r="C23" s="12" t="n">
        <x:f>Inputs!$B$26*Inputs!$B$14*Inputs!$B$15/12+Inputs!$B$27*$C$9/12</x:f>
        <x:v>639731.1666666666</x:v>
      </x:c>
    </x:row>
    <x:row r="24">
      <x:c r="B24" s="2" t="str">
        <x:v>Owned exit provision</x:v>
      </x:c>
      <x:c r="C24" s="12" t="n">
        <x:f>Inputs!$B$26*Inputs!$B$14*Inputs!$B$15/12</x:f>
        <x:v>14731.166666666666</x:v>
      </x:c>
    </x:row>
    <x:row r="25">
      <x:c r="B25" s="2" t="str">
        <x:v>Rented cost over horizon</x:v>
      </x:c>
      <x:c r="C25" s="12" t="n">
        <x:f>$C$16*Inputs!$B$25+$C$13+IF(Inputs!$B$28=1,$C$22,0)</x:f>
        <x:v>30760644</x:v>
      </x:c>
    </x:row>
    <x:row r="26">
      <x:c r="B26" s="2" t="str">
        <x:v>White-label cost over horizon</x:v>
      </x:c>
      <x:c r="C26" s="12" t="n">
        <x:f>$C$17*Inputs!$B$25+$C$14+IF(Inputs!$B$28=1,$C$23,0)</x:f>
        <x:v>23615481.5</x:v>
      </x:c>
    </x:row>
    <x:row r="27">
      <x:c r="B27" s="2" t="str">
        <x:v>Owned cost over horizon</x:v>
      </x:c>
      <x:c r="C27" s="12" t="n">
        <x:f>$C$18*Inputs!$B$25+$C$15+IF(Inputs!$B$28=1,$C$24,0)</x:f>
        <x:v>19474706</x:v>
      </x:c>
    </x:row>
    <x:row r="28">
      <x:c r="B28" s="2" t="str">
        <x:v>Annual spend at rented / owned breakeven</x:v>
      </x:c>
      <x:c r="C28" s="12" t="n">
        <x:f>($C$12+Inputs!$B$11+Inputs!$B$24+(Inputs!$B$21-Inputs!$B$19)*Inputs!$B$14*Inputs!$B$15/12/Inputs!$B$25-$C$10)/(Inputs!$B$7-Inputs!$B$23*Inputs!$B$7/12/Inputs!$B$25)</x:f>
        <x:v>6558924.836601308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729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20" hidden="0" customWidth="1"/>
    <x:col min="3" max="3" width="12" hidden="0" customWidth="1"/>
    <x:col min="4" max="4" width="70" hidden="0" customWidth="1"/>
    <x:col min="5" max="5" width="105" hidden="0" customWidth="1"/>
  </x:cols>
  <x:sheetData>
    <x:row r="2">
      <x:c r="A2" s="3" t="str">
        <x:v>Editable model inputs</x:v>
      </x:c>
      <x:c r="B2" s="2"/>
      <x:c r="C2" s="2"/>
      <x:c r="D2" s="2"/>
      <x:c r="E2" s="2"/>
    </x:row>
    <x:row r="3">
      <x:c r="A3" s="2" t="str">
        <x:v>Percentage inputs store fractions. Source links and assumption labels are shown beside each input.</x:v>
      </x:c>
      <x:c r="B3" s="2"/>
      <x:c r="C3" s="2"/>
      <x:c r="D3" s="2" t="str">
        <x:v>CC BY 4.0</x:v>
      </x:c>
      <x:c r="E3" s="2" t="str">
        <x:v>https://creativecommons.org/licenses/by/4.0/</x:v>
      </x:c>
    </x:row>
    <x:row r="4">
      <x:c r="A4" s="2"/>
      <x:c r="B4" s="2"/>
      <x:c r="C4" s="2"/>
      <x:c r="D4" s="2"/>
      <x:c r="E4" s="2"/>
    </x:row>
    <x:row r="5" ht="25" customHeight="1">
      <x:c r="A5" s="5" t="str">
        <x:v>Input</x:v>
      </x:c>
      <x:c r="B5" s="5" t="str">
        <x:v>Value</x:v>
      </x:c>
      <x:c r="C5" s="5" t="str">
        <x:v>Unit</x:v>
      </x:c>
      <x:c r="D5" s="5" t="str">
        <x:v>Source or assumption</x:v>
      </x:c>
      <x:c r="E5" s="5" t="str">
        <x:v>Source URL</x:v>
      </x:c>
    </x:row>
    <x:row r="6">
      <x:c r="A6" s="2" t="str">
        <x:v>Annual media spend</x:v>
      </x:c>
      <x:c r="B6" s="9" t="n">
        <x:v>25000000</x:v>
      </x:c>
      <x:c r="C6" s="2" t="str">
        <x:v>USD</x:v>
      </x:c>
      <x:c r="D6" s="2" t="str">
        <x:v>Editable assumption</x:v>
      </x:c>
      <x:c r="E6" s="2" t="str"/>
    </x:row>
    <x:row r="7">
      <x:c r="A7" s="2" t="str">
        <x:v>Rented DSP fee</x:v>
      </x:c>
      <x:c r="B7" s="10" t="n">
        <x:v>0.216</x:v>
      </x:c>
      <x:c r="C7" s="2" t="str">
        <x:v>%</x:v>
      </x:c>
      <x:c r="D7" s="2" t="str">
        <x:v>Our calculation from The Trade Desk FY2025 revenue / gross spend</x:v>
      </x:c>
      <x:c r="E7" s="2" t="str">
        <x:v>https://www.sec.gov/Archives/edgar/data/1671933/000167193326000014/ttd-20251231.htm</x:v>
      </x:c>
    </x:row>
    <x:row r="8">
      <x:c r="A8" s="2" t="str">
        <x:v>White-label fee</x:v>
      </x:c>
      <x:c r="B8" s="10" t="n">
        <x:v>0.1</x:v>
      </x:c>
      <x:c r="C8" s="2" t="str">
        <x:v>%</x:v>
      </x:c>
      <x:c r="D8" s="2" t="str">
        <x:v>Editable assumption</x:v>
      </x:c>
      <x:c r="E8" s="2" t="str"/>
    </x:row>
    <x:row r="9">
      <x:c r="A9" s="2" t="str">
        <x:v>White-label annual minimum</x:v>
      </x:c>
      <x:c r="B9" s="9" t="n">
        <x:v>0</x:v>
      </x:c>
      <x:c r="C9" s="2" t="str">
        <x:v>USD</x:v>
      </x:c>
      <x:c r="D9" s="2" t="str">
        <x:v>Editable assumption</x:v>
      </x:c>
      <x:c r="E9" s="2" t="str"/>
    </x:row>
    <x:row r="10">
      <x:c r="A10" s="2" t="str">
        <x:v>White-label annual license</x:v>
      </x:c>
      <x:c r="B10" s="9" t="n">
        <x:v>0</x:v>
      </x:c>
      <x:c r="C10" s="2" t="str">
        <x:v>USD</x:v>
      </x:c>
      <x:c r="D10" s="2" t="str">
        <x:v>Editable assumption</x:v>
      </x:c>
      <x:c r="E10" s="2" t="str"/>
    </x:row>
    <x:row r="11">
      <x:c r="A11" s="2" t="str">
        <x:v>Owned-stack annual license</x:v>
      </x:c>
      <x:c r="B11" s="9" t="n">
        <x:v>500000</x:v>
      </x:c>
      <x:c r="C11" s="2" t="str">
        <x:v>USD</x:v>
      </x:c>
      <x:c r="D11" s="2" t="str">
        <x:v>Editable assumption</x:v>
      </x:c>
      <x:c r="E11" s="2" t="str"/>
    </x:row>
    <x:row r="12">
      <x:c r="A12" s="2" t="str">
        <x:v>Data and add-on share</x:v>
      </x:c>
      <x:c r="B12" s="10" t="n">
        <x:v>0.1</x:v>
      </x:c>
      <x:c r="C12" s="2" t="str">
        <x:v>%</x:v>
      </x:c>
      <x:c r="D12" s="2" t="str">
        <x:v>ISBA/PwC 2020 demand-side technology line; edit for your contract</x:v>
      </x:c>
      <x:c r="E12" s="2" t="str">
        <x:v>https://www.marketingdive.com/news/15-of-programmatic-ad-spend-disappears-in-the-supply-chain-study-says/577525/</x:v>
      </x:c>
    </x:row>
    <x:row r="13">
      <x:c r="A13" s="2" t="str">
        <x:v>Supply-side fee share</x:v>
      </x:c>
      <x:c r="B13" s="10" t="n">
        <x:v>0.08</x:v>
      </x:c>
      <x:c r="C13" s="2" t="str">
        <x:v>%</x:v>
      </x:c>
      <x:c r="D13" s="2" t="str">
        <x:v>ISBA/PwC 2020; applies equally across models</x:v>
      </x:c>
      <x:c r="E13" s="2" t="str">
        <x:v>https://www.marketingdive.com/news/15-of-programmatic-ad-spend-disappears-in-the-supply-chain-study-says/577525/</x:v>
      </x:c>
    </x:row>
    <x:row r="14">
      <x:c r="A14" s="2" t="str">
        <x:v>Annual wage</x:v>
      </x:c>
      <x:c r="B14" s="9" t="n">
        <x:v>135980</x:v>
      </x:c>
      <x:c r="C14" s="2" t="str">
        <x:v>USD</x:v>
      </x:c>
      <x:c r="D14" s="2" t="str">
        <x:v>BLS May 2025 median; updated August 27, 2026</x:v>
      </x:c>
      <x:c r="E14" s="2" t="str">
        <x:v>https://www.bls.gov/ooh/computer-and-information-technology/software-developers.htm</x:v>
      </x:c>
    </x:row>
    <x:row r="15">
      <x:c r="A15" s="2" t="str">
        <x:v>Compensation loading factor</x:v>
      </x:c>
      <x:c r="B15" s="11" t="n">
        <x:v>1.3</x:v>
      </x:c>
      <x:c r="C15" s="2" t="str"/>
      <x:c r="D15" s="2" t="str">
        <x:v>Editable assumption</x:v>
      </x:c>
      <x:c r="E15" s="2" t="str"/>
    </x:row>
    <x:row r="16">
      <x:c r="A16" s="2" t="str">
        <x:v>Rented model FTEs</x:v>
      </x:c>
      <x:c r="B16" s="11" t="n">
        <x:v>2</x:v>
      </x:c>
      <x:c r="C16" s="2" t="str"/>
      <x:c r="D16" s="2" t="str">
        <x:v>Editable assumption</x:v>
      </x:c>
      <x:c r="E16" s="2" t="str"/>
    </x:row>
    <x:row r="17">
      <x:c r="A17" s="2" t="str">
        <x:v>White-label FTEs</x:v>
      </x:c>
      <x:c r="B17" s="11" t="n">
        <x:v>4</x:v>
      </x:c>
      <x:c r="C17" s="2" t="str"/>
      <x:c r="D17" s="2" t="str">
        <x:v>Editable assumption</x:v>
      </x:c>
      <x:c r="E17" s="2" t="str"/>
    </x:row>
    <x:row r="18">
      <x:c r="A18" s="2" t="str">
        <x:v>Owned-stack FTEs</x:v>
      </x:c>
      <x:c r="B18" s="11" t="n">
        <x:v>6</x:v>
      </x:c>
      <x:c r="C18" s="2" t="str"/>
      <x:c r="D18" s="2" t="str">
        <x:v>Editable assumption</x:v>
      </x:c>
      <x:c r="E18" s="2" t="str"/>
    </x:row>
    <x:row r="19">
      <x:c r="A19" s="2" t="str">
        <x:v>Rented migration person-months</x:v>
      </x:c>
      <x:c r="B19" s="11" t="n">
        <x:v>0</x:v>
      </x:c>
      <x:c r="C19" s="2" t="str"/>
      <x:c r="D19" s="2" t="str">
        <x:v>Editable assumption</x:v>
      </x:c>
      <x:c r="E19" s="2" t="str"/>
    </x:row>
    <x:row r="20">
      <x:c r="A20" s="2" t="str">
        <x:v>White-label migration person-months</x:v>
      </x:c>
      <x:c r="B20" s="11" t="n">
        <x:v>3</x:v>
      </x:c>
      <x:c r="C20" s="2" t="str"/>
      <x:c r="D20" s="2" t="str">
        <x:v>Editable assumption</x:v>
      </x:c>
      <x:c r="E20" s="2" t="str"/>
    </x:row>
    <x:row r="21">
      <x:c r="A21" s="2" t="str">
        <x:v>Owned migration person-months</x:v>
      </x:c>
      <x:c r="B21" s="11" t="n">
        <x:v>12</x:v>
      </x:c>
      <x:c r="C21" s="2" t="str"/>
      <x:c r="D21" s="2" t="str">
        <x:v>Editable assumption</x:v>
      </x:c>
      <x:c r="E21" s="2" t="str"/>
    </x:row>
    <x:row r="22">
      <x:c r="A22" s="2" t="str">
        <x:v>White-label parallel months</x:v>
      </x:c>
      <x:c r="B22" s="11" t="n">
        <x:v>1</x:v>
      </x:c>
      <x:c r="C22" s="2" t="str"/>
      <x:c r="D22" s="2" t="str">
        <x:v>Editable assumption</x:v>
      </x:c>
      <x:c r="E22" s="2" t="str"/>
    </x:row>
    <x:row r="23">
      <x:c r="A23" s="2" t="str">
        <x:v>Owned parallel months</x:v>
      </x:c>
      <x:c r="B23" s="11" t="n">
        <x:v>2</x:v>
      </x:c>
      <x:c r="C23" s="2" t="str"/>
      <x:c r="D23" s="2" t="str">
        <x:v>Editable assumption</x:v>
      </x:c>
      <x:c r="E23" s="2" t="str"/>
    </x:row>
    <x:row r="24">
      <x:c r="A24" s="2" t="str">
        <x:v>Annual owned hosting budget</x:v>
      </x:c>
      <x:c r="B24" s="9" t="n">
        <x:v>72000</x:v>
      </x:c>
      <x:c r="C24" s="2" t="str">
        <x:v>USD</x:v>
      </x:c>
      <x:c r="D24" s="2" t="str">
        <x:v>Editable assumption; use measured capacity planner result</x:v>
      </x:c>
      <x:c r="E24" s="2" t="str"/>
    </x:row>
    <x:row r="25">
      <x:c r="A25" s="2" t="str">
        <x:v>Planning horizon, years</x:v>
      </x:c>
      <x:c r="B25" s="11" t="n">
        <x:v>3</x:v>
      </x:c>
      <x:c r="C25" s="2" t="str"/>
      <x:c r="D25" s="2" t="str">
        <x:v>Editable assumption</x:v>
      </x:c>
      <x:c r="E25" s="2" t="str"/>
    </x:row>
    <x:row r="26">
      <x:c r="A26" s="2" t="str">
        <x:v>Exit export person-months</x:v>
      </x:c>
      <x:c r="B26" s="11" t="n">
        <x:v>1</x:v>
      </x:c>
      <x:c r="C26" s="2" t="str"/>
      <x:c r="D26" s="2" t="str">
        <x:v>Editable assumption</x:v>
      </x:c>
      <x:c r="E26" s="2" t="str"/>
    </x:row>
    <x:row r="27">
      <x:c r="A27" s="2" t="str">
        <x:v>Exit notice months</x:v>
      </x:c>
      <x:c r="B27" s="11" t="n">
        <x:v>3</x:v>
      </x:c>
      <x:c r="C27" s="2" t="str"/>
      <x:c r="D27" s="2" t="str">
        <x:v>Editable assumption</x:v>
      </x:c>
      <x:c r="E27" s="2" t="str"/>
    </x:row>
    <x:row r="28">
      <x:c r="A28" s="2" t="str">
        <x:v>Include exit provision: 0 no, 1 yes</x:v>
      </x:c>
      <x:c r="B28" s="11" t="n">
        <x:v>0</x:v>
      </x:c>
      <x:c r="C28" s="2" t="str"/>
      <x:c r="D28" s="2" t="str">
        <x:v>Editable assumption</x:v>
      </x:c>
      <x:c r="E28" s="2" t="str"/>
    </x:row>
  </x:sheetData>
  <x:pageMargins left="0.7" right="0.7" top="0.75" bottom="0.75" header="0.3" footer="0.3"/>
</x:worksheet>
</file>